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/>
  <bookViews>
    <workbookView xWindow="0" yWindow="0" windowWidth="22260" windowHeight="12645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C22" i="1" l="1"/>
  <c r="D3" i="1"/>
  <c r="C3" i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l="1"/>
  <c r="C6" i="1"/>
  <c r="D10" i="1"/>
  <c r="C9" i="1"/>
  <c r="D9" i="1" s="1"/>
  <c r="C7" i="1" l="1"/>
  <c r="D7" i="1" s="1"/>
  <c r="D6" i="1"/>
  <c r="D5" i="1"/>
  <c r="D4" i="1"/>
  <c r="D22" i="1" l="1"/>
</calcChain>
</file>

<file path=xl/sharedStrings.xml><?xml version="1.0" encoding="utf-8"?>
<sst xmlns="http://schemas.openxmlformats.org/spreadsheetml/2006/main" count="31" uniqueCount="31">
  <si>
    <t xml:space="preserve">НА ГРУППУ </t>
  </si>
  <si>
    <t>С ЧЕЛОВЕКА</t>
  </si>
  <si>
    <t>ДНИ</t>
  </si>
  <si>
    <t>СТОИМОСТЬ (₽)</t>
  </si>
  <si>
    <t>РАСХОДНЫЕ СТАТЬИ</t>
  </si>
  <si>
    <t>ЭКСКУРСИЯ ПОДЗЕМНЫЕ ДВОРЦЫ И ХРАМЫ МОСКОВСКОГО МЕТРО»</t>
  </si>
  <si>
    <t>ОБЗОРНАЯ ЭКСКУРСИЯ В КРЕМЛЕ (ГОСУДАРСТВЕННАЯ ОРУЖЕЙНАЯ ПАЛАТА)</t>
  </si>
  <si>
    <t>ДЕНЬ 1</t>
  </si>
  <si>
    <t>ЭКСКУРСИЯ "ЛЕГЕНДЫ И МИФЫ СТАЛИНСКИХ ВЫСОТОК"</t>
  </si>
  <si>
    <t>ЭКСКУРСИЯ "МИСТИКА И ПОДЗЕМЕЛЬЯ КРЕМЛЯ"</t>
  </si>
  <si>
    <t>ДЕНЬ 2</t>
  </si>
  <si>
    <t>ЭКСКУРСИЯ В ЦЕНТРАЛЬНЫЙ МУЗЕЙ ВЕЛИКОЙ ОТЕЧЕСТВЕННОЙ ВОЙНЫ (ОРУЖИЕ ПОБЕДЫ)</t>
  </si>
  <si>
    <t>ЭКСКУРСИЯ SOVIET RUSSIA И АУТЕНТИЧНЫЙ ФУРШЕТ (БУНКЕР-42 НА ТАГАНКЕ)</t>
  </si>
  <si>
    <t xml:space="preserve">ПРОЖИВАНИЕ В ГОСТИНИЦЕ "МАТРЕШКА" (ЗА 2 ДНЯ):
• 15 человек + 2 переводчика в одноместном номере (2900 ₽/сутки)
• 10 человек в двухместном номере (4200 ₽/сутки)
</t>
  </si>
  <si>
    <t xml:space="preserve">ПРОЖИВАНИЕ В ГОСТИНИЦЕ "КОСМОС" (ЗА 3 ДНЯ):
• 15 человек + 2 переводчика в номере с односпальной кроватью (2930 ₽/сутки)
• 10 человек в номере с двуспальной кроватью 
(2930 ₽/сутки)
</t>
  </si>
  <si>
    <t>ДЕНЬ 3</t>
  </si>
  <si>
    <t>ОБЗОРНАЯ ЭКСКУРСИЯ ПО ЭКСПОЗИЦИИ МУЗЕЯ КОСМОНАВТИКИ</t>
  </si>
  <si>
    <t>ПОСЕЩЕНИЕ МУЗЕЙНО-ВЫСТАВОЧНОГО ЦЕНТРА "РАБОЧИЙ И КОЛХОЗНИЦА"</t>
  </si>
  <si>
    <t>ЭКСКУРСИЯ ПО ВДНХ НА СИГВЕЯХ (ПРОГУЛКА ПО 3 ПАРКАМ)</t>
  </si>
  <si>
    <t>ЭКСКУРСИЯ В ТЕЛЕЦЕНТР «ОСТАНКИНО»</t>
  </si>
  <si>
    <t>ОБЗОРНАЯ ЭКСКУРСИЯ НА ОСТАНКИНСКУЮ БАШНЮ</t>
  </si>
  <si>
    <t>ДЕНЬ 4</t>
  </si>
  <si>
    <t>МОСКВА 80: НАСЛЕДИЕ ОЛИМПИАДЫ (ЭКСКУРСИЯ НА РЕТРО-АВТОБУСЕ СОВЕТСКОГО ВРЕМЕНИ)</t>
  </si>
  <si>
    <t>ЭКСКУРСИЯ НА МОСФИЛЬМ</t>
  </si>
  <si>
    <t>ДЕНЬ 5</t>
  </si>
  <si>
    <t>АРЕНДА НА 12 ЧАСОВ АВТОБУСА HYUNDAI COUNTY</t>
  </si>
  <si>
    <t>ЭКСКУРСИЯ В БРОНЕТАНКОВЫЙ МУЗЕЙ "КУБИНКА" (БРОНЯ СТРАНЫ СОВЕТОВ)</t>
  </si>
  <si>
    <t>ПОСЕЩЕНИЕ ПАРКА ПАТРИОТ (Г. КУБИНКА)</t>
  </si>
  <si>
    <t>УСЛУГИ 2-Х 
ПЕРЕВОДЧИКОВ-ГИДОВ С КИТАЙСКОГО (ЗА 6 ДНЕЙ)</t>
  </si>
  <si>
    <t>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</si>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</sst>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/>
    <xf numFmtId="0" fontId="0" fillId="0" borderId="2" xfId="0" applyBorder="1" applyAlignment="1">
      <alignment vertical="top"/>
    </xf>
    <xf numFmtId="0" fontId="0" fillId="0" borderId="11" xfId="0" applyFill="1" applyBorder="1"/>
    <xf numFmtId="0" fontId="0" fillId="0" borderId="12" xfId="0" applyBorder="1" applyAlignment="1">
      <alignment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5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5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0" fillId="0" borderId="0" xfId="0" applyBorder="1" applyAlignment="1">
      <alignment vertical="top"/>
    </xf>
    <xf numFmtId="0" fontId="1" fillId="3" borderId="31" xfId="0" applyFont="1" applyFill="1" applyBorder="1"/>
    <xf numFmtId="0" fontId="1" fillId="3" borderId="30" xfId="0" applyFont="1" applyFill="1" applyBorder="1"/>
    <xf numFmtId="0" fontId="2" fillId="0" borderId="3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1" fillId="3" borderId="29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pane ySplit="2" topLeftCell="A13" activePane="bottomLeft" state="frozen"/>
      <selection pane="bottomLeft" activeCell="B6" sqref="B6"/>
    </sheetView>
  </sheetViews>
  <sheetFormatPr defaultRowHeight="15" x14ac:dyDescent="0.25"/>
  <cols>
    <col min="2" max="2" width="27.42578125" customWidth="1"/>
    <col min="3" max="3" width="11.140625" customWidth="1"/>
    <col min="4" max="4" width="11.85546875" customWidth="1"/>
    <col min="14" max="14" width="9.140625" style="7"/>
  </cols>
  <sheetData>
    <row r="1" spans="1:4" ht="15.75" thickTop="1" x14ac:dyDescent="0.25">
      <c r="A1" s="46" t="s">
        <v>2</v>
      </c>
      <c r="B1" s="42" t="s">
        <v>4</v>
      </c>
      <c r="C1" s="44" t="s">
        <v>3</v>
      </c>
      <c r="D1" s="45"/>
    </row>
    <row r="2" spans="1:4" ht="15.75" thickBot="1" x14ac:dyDescent="0.3">
      <c r="A2" s="47"/>
      <c r="B2" s="43"/>
      <c r="C2" s="5" t="s">
        <v>0</v>
      </c>
      <c r="D2" s="6" t="s">
        <v>1</v>
      </c>
    </row>
    <row r="3" spans="1:4" ht="45.75" thickTop="1" x14ac:dyDescent="0.25">
      <c r="A3" s="32" t="s">
        <v>7</v>
      </c>
      <c r="B3" s="11" t="s">
        <v>28</v>
      </c>
      <c r="C3" s="18">
        <f>7000*6+9000*6</f>
        <v>96000</v>
      </c>
      <c r="D3" s="9">
        <f>C3/25</f>
        <v>3840</v>
      </c>
    </row>
    <row r="4" spans="1:4" ht="45.75" customHeight="1" x14ac:dyDescent="0.25">
      <c r="A4" s="35"/>
      <c r="B4" s="10" t="s">
        <v>5</v>
      </c>
      <c r="C4" s="19">
        <v>4600</v>
      </c>
      <c r="D4" s="24">
        <f>C4/25</f>
        <v>184</v>
      </c>
    </row>
    <row r="5" spans="1:4" ht="48.75" customHeight="1" x14ac:dyDescent="0.25">
      <c r="A5" s="35"/>
      <c r="B5" s="2" t="s">
        <v>6</v>
      </c>
      <c r="C5" s="20">
        <v>4000</v>
      </c>
      <c r="D5" s="25">
        <f>C5/25</f>
        <v>160</v>
      </c>
    </row>
    <row r="6" spans="1:4" ht="107.25" customHeight="1" thickBot="1" x14ac:dyDescent="0.3">
      <c r="A6" s="36"/>
      <c r="B6" s="4" t="s">
        <v>13</v>
      </c>
      <c r="C6" s="21">
        <f>2900*2*17+4200*2*5</f>
        <v>140600</v>
      </c>
      <c r="D6" s="26">
        <f>C6/25</f>
        <v>5624</v>
      </c>
    </row>
    <row r="7" spans="1:4" ht="45.75" thickTop="1" x14ac:dyDescent="0.25">
      <c r="A7" s="32" t="s">
        <v>10</v>
      </c>
      <c r="B7" s="1" t="s">
        <v>8</v>
      </c>
      <c r="C7" s="22">
        <f>750*27</f>
        <v>20250</v>
      </c>
      <c r="D7" s="27">
        <f>C7/25</f>
        <v>810</v>
      </c>
    </row>
    <row r="8" spans="1:4" ht="30.75" thickBot="1" x14ac:dyDescent="0.3">
      <c r="A8" s="33"/>
      <c r="B8" s="4" t="s">
        <v>9</v>
      </c>
      <c r="C8" s="21">
        <f>690*27</f>
        <v>18630</v>
      </c>
      <c r="D8" s="26">
        <f>C8/25</f>
        <v>745.2</v>
      </c>
    </row>
    <row r="9" spans="1:4" ht="60.75" thickTop="1" x14ac:dyDescent="0.25">
      <c r="A9" s="32" t="s">
        <v>15</v>
      </c>
      <c r="B9" s="1" t="s">
        <v>11</v>
      </c>
      <c r="C9" s="22">
        <f>400*27</f>
        <v>10800</v>
      </c>
      <c r="D9" s="27">
        <f t="shared" ref="D9:D21" si="0">C9/25</f>
        <v>432</v>
      </c>
    </row>
    <row r="10" spans="1:4" ht="45" x14ac:dyDescent="0.25">
      <c r="A10" s="33"/>
      <c r="B10" s="2" t="s">
        <v>12</v>
      </c>
      <c r="C10" s="20">
        <v>160000</v>
      </c>
      <c r="D10" s="25">
        <f t="shared" si="0"/>
        <v>6400</v>
      </c>
    </row>
    <row r="11" spans="1:4" ht="120.75" customHeight="1" thickBot="1" x14ac:dyDescent="0.3">
      <c r="A11" s="34"/>
      <c r="B11" s="3" t="s">
        <v>14</v>
      </c>
      <c r="C11" s="23">
        <f>2930*3*17+2930*3*5</f>
        <v>193380</v>
      </c>
      <c r="D11" s="28">
        <f t="shared" si="0"/>
        <v>7735.2</v>
      </c>
    </row>
    <row r="12" spans="1:4" ht="45.75" thickTop="1" x14ac:dyDescent="0.25">
      <c r="A12" s="32" t="s">
        <v>21</v>
      </c>
      <c r="B12" s="1" t="s">
        <v>16</v>
      </c>
      <c r="C12" s="22">
        <f>250*27+2250+150*12</f>
        <v>10800</v>
      </c>
      <c r="D12" s="27">
        <f t="shared" si="0"/>
        <v>432</v>
      </c>
    </row>
    <row r="13" spans="1:4" ht="45" x14ac:dyDescent="0.25">
      <c r="A13" s="33"/>
      <c r="B13" s="2" t="s">
        <v>17</v>
      </c>
      <c r="C13" s="20">
        <f>200*27</f>
        <v>5400</v>
      </c>
      <c r="D13" s="25">
        <f t="shared" si="0"/>
        <v>216</v>
      </c>
    </row>
    <row r="14" spans="1:4" ht="45" x14ac:dyDescent="0.25">
      <c r="A14" s="33"/>
      <c r="B14" s="2" t="s">
        <v>18</v>
      </c>
      <c r="C14" s="20">
        <f>2000*27</f>
        <v>54000</v>
      </c>
      <c r="D14" s="25">
        <f t="shared" si="0"/>
        <v>2160</v>
      </c>
    </row>
    <row r="15" spans="1:4" ht="30" x14ac:dyDescent="0.25">
      <c r="A15" s="33"/>
      <c r="B15" s="2" t="s">
        <v>19</v>
      </c>
      <c r="C15" s="20">
        <f>1150*27</f>
        <v>31050</v>
      </c>
      <c r="D15" s="25">
        <f t="shared" si="0"/>
        <v>1242</v>
      </c>
    </row>
    <row r="16" spans="1:4" ht="30.75" thickBot="1" x14ac:dyDescent="0.3">
      <c r="A16" s="34"/>
      <c r="B16" s="3" t="s">
        <v>20</v>
      </c>
      <c r="C16" s="23">
        <f>1000*27+3000</f>
        <v>30000</v>
      </c>
      <c r="D16" s="28">
        <f t="shared" si="0"/>
        <v>1200</v>
      </c>
    </row>
    <row r="17" spans="1:4" ht="60.75" thickTop="1" x14ac:dyDescent="0.25">
      <c r="A17" s="32" t="s">
        <v>24</v>
      </c>
      <c r="B17" s="1" t="s">
        <v>22</v>
      </c>
      <c r="C17" s="22">
        <f>1300*27</f>
        <v>35100</v>
      </c>
      <c r="D17" s="27">
        <f t="shared" si="0"/>
        <v>1404</v>
      </c>
    </row>
    <row r="18" spans="1:4" ht="15.75" thickBot="1" x14ac:dyDescent="0.3">
      <c r="A18" s="34"/>
      <c r="B18" s="8" t="s">
        <v>23</v>
      </c>
      <c r="C18" s="23">
        <f>750*27</f>
        <v>20250</v>
      </c>
      <c r="D18" s="28">
        <f t="shared" si="0"/>
        <v>810</v>
      </c>
    </row>
    <row r="19" spans="1:4" ht="30.75" customHeight="1" thickTop="1" x14ac:dyDescent="0.25">
      <c r="A19" s="37" t="s">
        <v>29</v>
      </c>
      <c r="B19" s="1" t="s">
        <v>25</v>
      </c>
      <c r="C19" s="15">
        <f>950*12</f>
        <v>11400</v>
      </c>
      <c r="D19" s="12">
        <f t="shared" si="0"/>
        <v>456</v>
      </c>
    </row>
    <row r="20" spans="1:4" ht="60" x14ac:dyDescent="0.25">
      <c r="A20" s="38"/>
      <c r="B20" s="2" t="s">
        <v>26</v>
      </c>
      <c r="C20" s="16">
        <f>500+5100</f>
        <v>5600</v>
      </c>
      <c r="D20" s="13">
        <f t="shared" si="0"/>
        <v>224</v>
      </c>
    </row>
    <row r="21" spans="1:4" ht="30.75" thickBot="1" x14ac:dyDescent="0.3">
      <c r="A21" s="39"/>
      <c r="B21" s="3" t="s">
        <v>27</v>
      </c>
      <c r="C21" s="17">
        <f>1500*25+400*2</f>
        <v>38300</v>
      </c>
      <c r="D21" s="14">
        <f t="shared" si="0"/>
        <v>1532</v>
      </c>
    </row>
    <row r="22" spans="1:4" ht="16.5" thickTop="1" thickBot="1" x14ac:dyDescent="0.3">
      <c r="A22" s="40" t="s">
        <v>30</v>
      </c>
      <c r="B22" s="41"/>
      <c r="C22" s="30">
        <f>SUM(C3:C21)</f>
        <v>890160</v>
      </c>
      <c r="D22" s="31">
        <f>SUM(D3:D21)</f>
        <v>35606.400000000001</v>
      </c>
    </row>
    <row r="23" spans="1:4" ht="15.75" thickTop="1" x14ac:dyDescent="0.25">
      <c r="A23" s="7"/>
      <c r="B23" s="29"/>
      <c r="C23" s="7"/>
      <c r="D23" s="7"/>
    </row>
    <row r="24" spans="1:4" x14ac:dyDescent="0.25">
      <c r="A24" s="7"/>
      <c r="B24" s="29"/>
      <c r="C24" s="7"/>
      <c r="D24" s="7"/>
    </row>
    <row r="25" spans="1:4" x14ac:dyDescent="0.25">
      <c r="A25" s="7"/>
      <c r="B25" s="29"/>
      <c r="C25" s="7"/>
      <c r="D25" s="7"/>
    </row>
    <row r="26" spans="1:4" x14ac:dyDescent="0.25">
      <c r="A26" s="7"/>
      <c r="B26" s="29"/>
      <c r="C26" s="7"/>
      <c r="D26" s="7"/>
    </row>
    <row r="27" spans="1:4" x14ac:dyDescent="0.25">
      <c r="A27" s="7"/>
      <c r="B27" s="29"/>
      <c r="C27" s="7"/>
      <c r="D27" s="7"/>
    </row>
    <row r="28" spans="1:4" x14ac:dyDescent="0.25">
      <c r="A28" s="7"/>
      <c r="B28" s="29"/>
      <c r="C28" s="7"/>
      <c r="D28" s="7"/>
    </row>
    <row r="29" spans="1:4" x14ac:dyDescent="0.25">
      <c r="A29" s="7"/>
      <c r="B29" s="29"/>
      <c r="C29" s="7"/>
      <c r="D29" s="7"/>
    </row>
    <row r="30" spans="1:4" x14ac:dyDescent="0.25">
      <c r="A30" s="7"/>
      <c r="B30" s="29"/>
      <c r="C30" s="7"/>
      <c r="D30" s="7"/>
    </row>
    <row r="31" spans="1:4" x14ac:dyDescent="0.25">
      <c r="A31" s="7"/>
      <c r="B31" s="29"/>
      <c r="C31" s="7"/>
      <c r="D31" s="7"/>
    </row>
  </sheetData>
  <mergeCells count="10">
    <mergeCell ref="B1:B2"/>
    <mergeCell ref="C1:D1"/>
    <mergeCell ref="A1:A2"/>
    <mergeCell ref="A7:A8"/>
    <mergeCell ref="A12:A16"/>
    <mergeCell ref="A17:A18"/>
    <mergeCell ref="A3:A6"/>
    <mergeCell ref="A19:A21"/>
    <mergeCell ref="A22:B22"/>
    <mergeCell ref="A9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2017-05-31T18:08:12Z</dcterms:modified>
</cp:coreProperties>
</file>